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<sst xmlns="http://schemas.openxmlformats.org/spreadsheetml/2006/main" count="7794" uniqueCount="729">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</sst>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e">
        <f>"Версия "&amp;GetVersion()</f>
        <v>#NAME?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5">
      <selection activeCell="K11" sqref="K11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2024</v>
      </c>
    </row>
    <row r="3" spans="1:14" ht="15" customHeight="1">
      <c r="A3" s="26"/>
      <c r="D3" s="94"/>
      <c r="E3" s="95"/>
      <c r="F3" s="96"/>
      <c r="G3" s="194" t="e">
        <f>version</f>
        <v>#NAME?</v>
      </c>
      <c r="H3" s="195"/>
      <c r="M3" s="28" t="s">
        <v>120</v>
      </c>
      <c r="N3" s="1">
        <f>N2-1</f>
        <v>2023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2022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180</v>
      </c>
      <c r="G8" s="106" t="s">
        <v>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724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725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5" zoomScaleNormal="75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Q46" sqref="Q46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Февраль 2024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Февраль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444.68</v>
      </c>
      <c r="G20" s="48">
        <f t="shared" si="0"/>
        <v>370.103</v>
      </c>
      <c r="H20" s="48">
        <f t="shared" si="0"/>
        <v>66.92096801721041</v>
      </c>
      <c r="I20" s="48">
        <f t="shared" si="0"/>
        <v>0</v>
      </c>
      <c r="J20" s="48">
        <f t="shared" si="0"/>
        <v>92.84809878447268</v>
      </c>
      <c r="K20" s="48">
        <f t="shared" si="0"/>
        <v>210.33393319831686</v>
      </c>
      <c r="L20" s="48">
        <f t="shared" si="0"/>
        <v>74.577</v>
      </c>
      <c r="M20" s="48">
        <f t="shared" si="0"/>
        <v>13.635970032293718</v>
      </c>
      <c r="N20" s="48">
        <f t="shared" si="0"/>
        <v>0</v>
      </c>
      <c r="O20" s="48">
        <f t="shared" si="0"/>
        <v>18.224509886551512</v>
      </c>
      <c r="P20" s="48">
        <f t="shared" si="0"/>
        <v>42.71652008115476</v>
      </c>
      <c r="Q20" s="48">
        <f>IF(G20=0,0,T20/G20)</f>
        <v>3.0781619618592666</v>
      </c>
      <c r="R20" s="48">
        <f>IF(L20=0,0,U20/L20)</f>
        <v>3.29515</v>
      </c>
      <c r="S20" s="48">
        <f>SUM(S21:S24)</f>
        <v>1384.9793781200003</v>
      </c>
      <c r="T20" s="48">
        <f>SUM(T21:T24)</f>
        <v>1139.2369765700003</v>
      </c>
      <c r="U20" s="48">
        <f>SUM(U21:U24)</f>
        <v>245.74240154999998</v>
      </c>
      <c r="V20" s="48">
        <f>SUM(V21:V24)</f>
        <v>0</v>
      </c>
      <c r="W20" s="131">
        <f>SUM(W21:W24)</f>
        <v>1384.9793781200003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440.577</v>
      </c>
      <c r="G22" s="48">
        <f>H22+I22+J22+K22</f>
        <v>366</v>
      </c>
      <c r="H22" s="56">
        <v>66.92096801721041</v>
      </c>
      <c r="I22" s="56">
        <v>0</v>
      </c>
      <c r="J22" s="56">
        <v>89.44005012909952</v>
      </c>
      <c r="K22" s="56">
        <v>209.63898185369004</v>
      </c>
      <c r="L22" s="48">
        <f>M22+N22+O22+P22</f>
        <v>74.577</v>
      </c>
      <c r="M22" s="56">
        <v>13.635970032293718</v>
      </c>
      <c r="N22" s="56">
        <v>0</v>
      </c>
      <c r="O22" s="56">
        <v>18.224509886551512</v>
      </c>
      <c r="P22" s="56">
        <v>42.71652008115476</v>
      </c>
      <c r="Q22" s="56">
        <v>3.0712</v>
      </c>
      <c r="R22" s="56">
        <v>3.29515</v>
      </c>
      <c r="S22" s="48">
        <f>T22+U22</f>
        <v>1369.8016015500002</v>
      </c>
      <c r="T22" s="56">
        <f>Q22*G22</f>
        <v>1124.0592000000001</v>
      </c>
      <c r="U22" s="56">
        <f>L22*R22</f>
        <v>245.74240154999998</v>
      </c>
      <c r="V22" s="56">
        <v>0</v>
      </c>
      <c r="W22" s="57">
        <f>S22-V22</f>
        <v>1369.8016015500002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4.103</v>
      </c>
      <c r="G23" s="48">
        <f>H23+I23+J23+K23</f>
        <v>4.103</v>
      </c>
      <c r="H23" s="56"/>
      <c r="I23" s="56"/>
      <c r="J23" s="56">
        <v>3.4080486553731717</v>
      </c>
      <c r="K23" s="56">
        <v>0.694951344626828</v>
      </c>
      <c r="L23" s="48">
        <f>M23+N23+O23+P23</f>
        <v>0</v>
      </c>
      <c r="M23" s="56"/>
      <c r="N23" s="56"/>
      <c r="O23" s="56"/>
      <c r="P23" s="56"/>
      <c r="Q23" s="56">
        <v>3.69919</v>
      </c>
      <c r="R23" s="56">
        <v>0</v>
      </c>
      <c r="S23" s="48">
        <f>T23+U23</f>
        <v>15.17777657</v>
      </c>
      <c r="T23" s="56">
        <f>G23*Q23</f>
        <v>15.17777657</v>
      </c>
      <c r="U23" s="56">
        <f>L23*R23</f>
        <v>0</v>
      </c>
      <c r="V23" s="56"/>
      <c r="W23" s="57">
        <f>S23-V23</f>
        <v>15.17777657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2024-03-20T09:33:14Z</cp:lastPrinted>
  <dcterms:created xsi:type="dcterms:W3CDTF">2009-01-25T23:42:29Z</dcterms:created>
  <dcterms:modified xsi:type="dcterms:W3CDTF">2024-03-20T09:34:06Z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